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aofu\Desktop\6 - 2022 - Dead Mall Rejuvenation\2023 - Creative Destruction of Shopping Centres in the Digital Era\1-A-Submission\"/>
    </mc:Choice>
  </mc:AlternateContent>
  <xr:revisionPtr revIDLastSave="0" documentId="13_ncr:1_{2BFD43F5-C4E4-4326-AE1B-1CB31E615C62}" xr6:coauthVersionLast="47" xr6:coauthVersionMax="47" xr10:uidLastSave="{00000000-0000-0000-0000-000000000000}"/>
  <bookViews>
    <workbookView xWindow="-1267" yWindow="10702" windowWidth="21794" windowHeight="13876" xr2:uid="{00000000-000D-0000-FFFF-FFFF00000000}"/>
  </bookViews>
  <sheets>
    <sheet name="Shanghai Shopping Centres" sheetId="1" r:id="rId1"/>
    <sheet name="China Online Retailing" sheetId="2" r:id="rId2"/>
    <sheet name="List of Examp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E4" i="2"/>
  <c r="F6" i="2"/>
  <c r="F7" i="2"/>
  <c r="F8" i="2"/>
  <c r="F9" i="2"/>
  <c r="F10" i="2"/>
  <c r="F11" i="2"/>
  <c r="F12" i="2"/>
  <c r="F13" i="2"/>
  <c r="F14" i="2"/>
  <c r="F5" i="2"/>
  <c r="G12" i="2"/>
  <c r="G13" i="2"/>
  <c r="G14" i="2"/>
  <c r="G5" i="2"/>
  <c r="G6" i="2"/>
  <c r="G7" i="2"/>
  <c r="G8" i="2"/>
  <c r="G9" i="2"/>
  <c r="G10" i="2"/>
  <c r="G11" i="2"/>
  <c r="D4" i="2"/>
  <c r="E5" i="2"/>
  <c r="E6" i="2"/>
  <c r="E7" i="2"/>
  <c r="E8" i="2"/>
  <c r="E9" i="2"/>
  <c r="E10" i="2"/>
  <c r="E11" i="2"/>
  <c r="E12" i="2"/>
  <c r="E13" i="2"/>
  <c r="E14" i="2"/>
  <c r="D5" i="2"/>
  <c r="D6" i="2"/>
  <c r="D7" i="2"/>
  <c r="D8" i="2"/>
  <c r="D9" i="2"/>
  <c r="D10" i="2"/>
  <c r="D11" i="2"/>
  <c r="D12" i="2"/>
  <c r="D13" i="2"/>
  <c r="H4" i="2"/>
  <c r="H5" i="2"/>
  <c r="H6" i="2"/>
  <c r="H7" i="2"/>
  <c r="H8" i="2"/>
  <c r="H9" i="2"/>
  <c r="H10" i="2"/>
  <c r="H11" i="2"/>
  <c r="H12" i="2"/>
  <c r="H13" i="2"/>
  <c r="H14" i="2"/>
  <c r="E5" i="1"/>
  <c r="E6" i="1"/>
  <c r="E7" i="1"/>
  <c r="E8" i="1"/>
  <c r="E9" i="1"/>
  <c r="E10" i="1"/>
  <c r="E11" i="1"/>
  <c r="F11" i="1" s="1"/>
  <c r="E12" i="1"/>
  <c r="E13" i="1"/>
  <c r="F13" i="1" s="1"/>
  <c r="E14" i="1"/>
  <c r="E15" i="1"/>
  <c r="E16" i="1"/>
  <c r="F16" i="1" s="1"/>
  <c r="E17" i="1"/>
  <c r="E18" i="1"/>
  <c r="F18" i="1" s="1"/>
  <c r="E19" i="1"/>
  <c r="F19" i="1" s="1"/>
  <c r="E20" i="1"/>
  <c r="F20" i="1" s="1"/>
  <c r="E21" i="1"/>
  <c r="E22" i="1"/>
  <c r="F22" i="1" s="1"/>
  <c r="E23" i="1"/>
  <c r="F23" i="1" s="1"/>
  <c r="E24" i="1"/>
  <c r="E25" i="1"/>
  <c r="E26" i="1"/>
  <c r="F26" i="1" s="1"/>
  <c r="E27" i="1"/>
  <c r="E28" i="1"/>
  <c r="E29" i="1"/>
  <c r="E30" i="1"/>
  <c r="E31" i="1"/>
  <c r="E32" i="1"/>
  <c r="E33" i="1"/>
  <c r="E34" i="1"/>
  <c r="E35" i="1"/>
  <c r="E36" i="1"/>
  <c r="F36" i="1" s="1"/>
  <c r="E37" i="1"/>
  <c r="E38" i="1"/>
  <c r="F38" i="1" s="1"/>
  <c r="F30" i="1" l="1"/>
  <c r="F15" i="1"/>
  <c r="F6" i="1"/>
  <c r="F12" i="1"/>
  <c r="F32" i="1"/>
  <c r="F31" i="1"/>
  <c r="F28" i="1"/>
  <c r="F14" i="1"/>
  <c r="F21" i="1"/>
  <c r="F37" i="1"/>
  <c r="F8" i="1"/>
  <c r="F29" i="1"/>
  <c r="F27" i="1"/>
  <c r="F24" i="1"/>
  <c r="F35" i="1"/>
  <c r="F34" i="1"/>
  <c r="F10" i="1"/>
  <c r="F7" i="1"/>
  <c r="F9" i="1"/>
  <c r="F33" i="1"/>
  <c r="F25" i="1"/>
  <c r="F17" i="1"/>
</calcChain>
</file>

<file path=xl/sharedStrings.xml><?xml version="1.0" encoding="utf-8"?>
<sst xmlns="http://schemas.openxmlformats.org/spreadsheetml/2006/main" count="107" uniqueCount="89">
  <si>
    <t>Shanghai Municipal Statistics Bureau</t>
  </si>
  <si>
    <t>Year</t>
  </si>
  <si>
    <t>Annual number of shopping centres in Shanghai: 1990 to 2023</t>
  </si>
  <si>
    <t>The study adopted the average value of all datasets</t>
  </si>
  <si>
    <t>Research Publication: Liu (2019)</t>
  </si>
  <si>
    <t>Shanghai Council of Shopping Centres</t>
  </si>
  <si>
    <t>Average</t>
  </si>
  <si>
    <t>Net growth</t>
  </si>
  <si>
    <t>Data source:</t>
  </si>
  <si>
    <t>Growth rate of online retailing</t>
  </si>
  <si>
    <t>Growth rate of the total</t>
  </si>
  <si>
    <t>Share of online retailing in the total</t>
  </si>
  <si>
    <t>Total retail sales (billion RMB)</t>
  </si>
  <si>
    <t>Total retail sales (billion USD)</t>
  </si>
  <si>
    <t>Online retail sales in China: 2013 to 2023</t>
  </si>
  <si>
    <t>Online retail sales (billion RMB)</t>
  </si>
  <si>
    <t>Online retail sales (billion USD)</t>
  </si>
  <si>
    <t xml:space="preserve">Notes: </t>
  </si>
  <si>
    <t xml:space="preserve">This study retrieved the online retail and total retail sales data from the Annual Statistical Bulletins available on the official website of the National Statistical Bureau of China: https://www.stats.gov.cn/sj/ </t>
  </si>
  <si>
    <t>This study used an exchange rate of 1 USD = 7 RMB for currency conversion.</t>
  </si>
  <si>
    <t>There are unexplained discrepancies between the annual sales and growth rates of online retailing and the total retail sector provided by the National Statistical Bureau of China. This study used the sales data and recalculated the growth rates accordingly.</t>
  </si>
  <si>
    <t>Notes:</t>
  </si>
  <si>
    <t>The dataset by Liu (2019) only includes shopping centres that were in operation by 2018. This data bias is likely restricted, as the number of shopping centre closures was relatively small compared to new openings before 2018.</t>
  </si>
  <si>
    <t>Shanghai Council of Shopping Centres: http://www.chinascsc.org/Frontend/FReporter/Index</t>
  </si>
  <si>
    <t>Shanghai Bureau of Statistics: https://tjj.sh.gov.cn/fxbg/index.html</t>
  </si>
  <si>
    <t>Liu, Z. (2019). Spatial pattern evolution and location choice of shopping centers in Shanghai (in Chinese). Master’s thesis. East China Normal University. https://www.cnki.net/ (login required; accessed: 13 July 2024)</t>
  </si>
  <si>
    <t>Name</t>
  </si>
  <si>
    <t>Location</t>
  </si>
  <si>
    <t>Baidu Map Link</t>
  </si>
  <si>
    <t>Nanxiang Incity MEGA</t>
  </si>
  <si>
    <t xml:space="preserve">Suhe MixC World </t>
  </si>
  <si>
    <t>Shanghai Xuhui IKEA</t>
  </si>
  <si>
    <t>Mixed-use Shopping Enclave</t>
  </si>
  <si>
    <t>Lifestyle Centre</t>
  </si>
  <si>
    <t>Big-box Centre</t>
  </si>
  <si>
    <t>Outlet Centre</t>
  </si>
  <si>
    <t>Department Store</t>
  </si>
  <si>
    <t>Bailian TX Huaihai</t>
  </si>
  <si>
    <t>Bailian ZX</t>
  </si>
  <si>
    <t>East Nanjing Road</t>
  </si>
  <si>
    <t>Pedestrianised Main Street</t>
  </si>
  <si>
    <t>Inner City</t>
  </si>
  <si>
    <t>Suburb</t>
  </si>
  <si>
    <t>Edge-of-City Centre</t>
  </si>
  <si>
    <t>City Centre</t>
  </si>
  <si>
    <t>https://www.ikea.cn/cn/en/stores/shanghai-xuhui/</t>
  </si>
  <si>
    <t>Website</t>
  </si>
  <si>
    <t>Baoyang Powerlong Shopping Centre</t>
  </si>
  <si>
    <t>https://www.powerlong.com/major/major-project!projectBaoYang.action</t>
  </si>
  <si>
    <t>Global Harbour Shanghai</t>
  </si>
  <si>
    <t>https://www.chapmantaylor.com/projects/global-harbor-shanghai</t>
  </si>
  <si>
    <t>https://www.wongtung.com/cn/projects/shanghai-nanxiang-incity-mega-2/</t>
  </si>
  <si>
    <t>https://www.kokaistudios.com/portfolio/shanghai-suhe-mixc-world.html</t>
  </si>
  <si>
    <t>Bicester village Shanghai</t>
  </si>
  <si>
    <t>https://sh.thebicestercollection.cn/en</t>
  </si>
  <si>
    <t>https://www.bailiangroup.cn/html/2023/activity_0118/10467.html</t>
  </si>
  <si>
    <t>https://www.bailiangroup.cn/html/2020/sale-activity_0105/7597.html</t>
  </si>
  <si>
    <t>https://mp.weixin.qq.com/s/lubwJ0jErwG3xtXZ9hr0KQ</t>
  </si>
  <si>
    <t>ID</t>
  </si>
  <si>
    <t>These shopping centres are listed in the order they appear in the article.</t>
  </si>
  <si>
    <t>https://j.map.baidu.com/c5/q4J</t>
  </si>
  <si>
    <t>https://j.map.baidu.com/20/d36</t>
  </si>
  <si>
    <t>https://j.map.baidu.com/58/Zp0f</t>
  </si>
  <si>
    <t>https://j.map.baidu.com/3d/dSd</t>
  </si>
  <si>
    <t>https://j.map.baidu.com/e0/SK</t>
  </si>
  <si>
    <t>https://j.map.baidu.com/fa/SpJ</t>
  </si>
  <si>
    <t>https://j.map.baidu.com/9a/dZl</t>
  </si>
  <si>
    <t>https://j.map.baidu.com/52/oZc</t>
  </si>
  <si>
    <t>https://j.map.baidu.com/6a/Oji</t>
  </si>
  <si>
    <t xml:space="preserve">Gucci Garden Architype </t>
  </si>
  <si>
    <t xml:space="preserve">Bulgari Magnifica Roma </t>
  </si>
  <si>
    <t>https://chiarasantinisetdesigner.com/gucci-garden-archetypes-shanghai</t>
  </si>
  <si>
    <t>https://ultraviolet.to/bulgari-magnifica-roma-immersive-digital-experience/</t>
  </si>
  <si>
    <t>https://j.map.baidu.com/6c/dod</t>
  </si>
  <si>
    <t>https://j.map.baidu.com/e8/Nnh</t>
  </si>
  <si>
    <t>Temporary Retail Exhibition</t>
  </si>
  <si>
    <t>JD Convenience Shop</t>
  </si>
  <si>
    <t>Dingdong Outlet</t>
  </si>
  <si>
    <t>Freshippo X Warehouse Clubs</t>
  </si>
  <si>
    <t>Warehouse Club</t>
  </si>
  <si>
    <t>Convenience Shop</t>
  </si>
  <si>
    <t>https://www.freshippo.com/hippo/shoplist?lang=cn</t>
  </si>
  <si>
    <t>https://helpcenter.jd.com/vender/issue/1000-42212.html</t>
  </si>
  <si>
    <t>Across the City</t>
  </si>
  <si>
    <t>https://www.songjiang.gov.cn/xwzx/001001/20231130/0e8df0cb-79bf-4e4d-990f-936b6c6f7d27.html</t>
  </si>
  <si>
    <t>Neighbourhood Supermarket</t>
  </si>
  <si>
    <t>Multiple Shops</t>
  </si>
  <si>
    <t>List of Key Shopping Centres and Shops Mentioned in the Article</t>
  </si>
  <si>
    <t>Shopping Centre or Shop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</si>
</sst>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font>
    <font>
      <u/>
      <sz val="11"/>
      <color theme="10"/>
      <name val="Calibri"/>
      <family val="2"/>
      <scheme val="minor"/>
    </font>
    <font>
      <u/>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3" fillId="0" borderId="0" xfId="0" applyFont="1" applyAlignment="1">
      <alignment horizontal="left" vertical="center"/>
    </xf>
    <xf numFmtId="9" fontId="0" fillId="0" borderId="1" xfId="1" applyFont="1" applyBorder="1" applyAlignment="1">
      <alignment horizontal="center" vertical="center"/>
    </xf>
    <xf numFmtId="164" fontId="0" fillId="0" borderId="1" xfId="1" applyNumberFormat="1" applyFont="1"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left" vertical="center"/>
    </xf>
    <xf numFmtId="0" fontId="6" fillId="0" borderId="1" xfId="2" applyFont="1" applyBorder="1" applyAlignment="1">
      <alignment horizontal="left" vertical="center"/>
    </xf>
    <xf numFmtId="0" fontId="7" fillId="0" borderId="0" xfId="0" applyFont="1" applyAlignment="1">
      <alignment horizontal="center" vertical="center"/>
    </xf>
    <xf numFmtId="0" fontId="7" fillId="0" borderId="0" xfId="0" applyFont="1"/>
    <xf numFmtId="0" fontId="7" fillId="0" borderId="1" xfId="0" applyFont="1" applyBorder="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bailiangroup.cn/html/2020/sale-activity_0105/7597.html" TargetMode="External"/><Relationship Id="rId13" Type="http://schemas.openxmlformats.org/officeDocument/2006/relationships/hyperlink" Target="https://j.map.baidu.com/e0/SK" TargetMode="External"/><Relationship Id="rId18" Type="http://schemas.openxmlformats.org/officeDocument/2006/relationships/hyperlink" Target="https://www.songjiang.gov.cn/xwzx/001001/20231130/0e8df0cb-79bf-4e4d-990f-936b6c6f7d27.html" TargetMode="External"/><Relationship Id="rId3" Type="http://schemas.openxmlformats.org/officeDocument/2006/relationships/hyperlink" Target="https://www.chapmantaylor.com/projects/global-harbor-shanghai" TargetMode="External"/><Relationship Id="rId7" Type="http://schemas.openxmlformats.org/officeDocument/2006/relationships/hyperlink" Target="https://www.bailiangroup.cn/html/2023/activity_0118/10467.html" TargetMode="External"/><Relationship Id="rId12" Type="http://schemas.openxmlformats.org/officeDocument/2006/relationships/hyperlink" Target="https://j.map.baidu.com/3d/dSd" TargetMode="External"/><Relationship Id="rId17" Type="http://schemas.openxmlformats.org/officeDocument/2006/relationships/hyperlink" Target="https://www.freshippo.com/hippo/shoplist?lang=cn" TargetMode="External"/><Relationship Id="rId2" Type="http://schemas.openxmlformats.org/officeDocument/2006/relationships/hyperlink" Target="https://www.powerlong.com/major/major-project!projectBaoYang.action" TargetMode="External"/><Relationship Id="rId16" Type="http://schemas.openxmlformats.org/officeDocument/2006/relationships/hyperlink" Target="https://j.map.baidu.com/e8/Nnh" TargetMode="External"/><Relationship Id="rId1" Type="http://schemas.openxmlformats.org/officeDocument/2006/relationships/hyperlink" Target="https://www.ikea.cn/cn/en/stores/shanghai-xuhui/" TargetMode="External"/><Relationship Id="rId6" Type="http://schemas.openxmlformats.org/officeDocument/2006/relationships/hyperlink" Target="https://sh.thebicestercollection.cn/en" TargetMode="External"/><Relationship Id="rId11" Type="http://schemas.openxmlformats.org/officeDocument/2006/relationships/hyperlink" Target="https://j.map.baidu.com/20/d36" TargetMode="External"/><Relationship Id="rId5" Type="http://schemas.openxmlformats.org/officeDocument/2006/relationships/hyperlink" Target="https://www.kokaistudios.com/portfolio/shanghai-suhe-mixc-world.html" TargetMode="External"/><Relationship Id="rId15" Type="http://schemas.openxmlformats.org/officeDocument/2006/relationships/hyperlink" Target="https://j.map.baidu.com/6a/Oji" TargetMode="External"/><Relationship Id="rId10" Type="http://schemas.openxmlformats.org/officeDocument/2006/relationships/hyperlink" Target="https://j.map.baidu.com/58/Zp0f" TargetMode="External"/><Relationship Id="rId4" Type="http://schemas.openxmlformats.org/officeDocument/2006/relationships/hyperlink" Target="https://www.wongtung.com/cn/projects/shanghai-nanxiang-incity-mega-2/" TargetMode="External"/><Relationship Id="rId9" Type="http://schemas.openxmlformats.org/officeDocument/2006/relationships/hyperlink" Target="https://j.map.baidu.com/c5/q4J" TargetMode="External"/><Relationship Id="rId14" Type="http://schemas.openxmlformats.org/officeDocument/2006/relationships/hyperlink" Target="https://j.map.baidu.com/fa/Sp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workbookViewId="0">
      <selection sqref="A1:F1"/>
    </sheetView>
  </sheetViews>
  <sheetFormatPr defaultColWidth="9" defaultRowHeight="15" x14ac:dyDescent="0.25"/>
  <cols>
    <col min="1" max="1" width="9" style="1"/>
    <col min="2" max="2" width="30.7109375" style="1" customWidth="1"/>
    <col min="3" max="3" width="35.140625" style="1" bestFit="1" customWidth="1"/>
    <col min="4" max="4" width="34" style="1" bestFit="1" customWidth="1"/>
    <col min="5" max="6" width="13.85546875" style="1" customWidth="1"/>
    <col min="7" max="16384" width="9" style="1"/>
  </cols>
  <sheetData>
    <row r="1" spans="1:6" x14ac:dyDescent="0.25">
      <c r="A1" s="18" t="s">
        <v>2</v>
      </c>
      <c r="B1" s="18"/>
      <c r="C1" s="18"/>
      <c r="D1" s="18"/>
      <c r="E1" s="18"/>
      <c r="F1" s="18"/>
    </row>
    <row r="2" spans="1:6" x14ac:dyDescent="0.25">
      <c r="A2" s="19" t="s">
        <v>3</v>
      </c>
      <c r="B2" s="20"/>
      <c r="C2" s="20"/>
      <c r="D2" s="20"/>
      <c r="E2" s="20"/>
      <c r="F2" s="20"/>
    </row>
    <row r="3" spans="1:6" x14ac:dyDescent="0.25">
      <c r="A3" s="3"/>
      <c r="B3" s="3"/>
      <c r="C3" s="3"/>
      <c r="D3" s="3"/>
      <c r="E3" s="3"/>
      <c r="F3" s="3"/>
    </row>
    <row r="4" spans="1:6" x14ac:dyDescent="0.25">
      <c r="A4" s="11" t="s">
        <v>1</v>
      </c>
      <c r="B4" s="11" t="s">
        <v>4</v>
      </c>
      <c r="C4" s="11" t="s">
        <v>5</v>
      </c>
      <c r="D4" s="11" t="s">
        <v>0</v>
      </c>
      <c r="E4" s="12" t="s">
        <v>6</v>
      </c>
      <c r="F4" s="12" t="s">
        <v>7</v>
      </c>
    </row>
    <row r="5" spans="1:6" x14ac:dyDescent="0.25">
      <c r="A5" s="5">
        <v>1990</v>
      </c>
      <c r="B5" s="5">
        <v>1</v>
      </c>
      <c r="C5" s="5"/>
      <c r="D5" s="5"/>
      <c r="E5" s="5">
        <f t="shared" ref="E5:E38" si="0">ROUND(AVERAGE(B5:D5),0)</f>
        <v>1</v>
      </c>
      <c r="F5" s="5"/>
    </row>
    <row r="6" spans="1:6" x14ac:dyDescent="0.25">
      <c r="A6" s="5">
        <v>1991</v>
      </c>
      <c r="B6" s="5">
        <v>1</v>
      </c>
      <c r="C6" s="5"/>
      <c r="D6" s="5"/>
      <c r="E6" s="5">
        <f t="shared" si="0"/>
        <v>1</v>
      </c>
      <c r="F6" s="5">
        <f t="shared" ref="F6:F38" si="1">E6-E5</f>
        <v>0</v>
      </c>
    </row>
    <row r="7" spans="1:6" x14ac:dyDescent="0.25">
      <c r="A7" s="5">
        <v>1992</v>
      </c>
      <c r="B7" s="5">
        <v>1</v>
      </c>
      <c r="C7" s="5"/>
      <c r="D7" s="5"/>
      <c r="E7" s="5">
        <f t="shared" si="0"/>
        <v>1</v>
      </c>
      <c r="F7" s="5">
        <f t="shared" si="1"/>
        <v>0</v>
      </c>
    </row>
    <row r="8" spans="1:6" x14ac:dyDescent="0.25">
      <c r="A8" s="5">
        <v>1993</v>
      </c>
      <c r="B8" s="5">
        <v>3</v>
      </c>
      <c r="C8" s="5"/>
      <c r="D8" s="5"/>
      <c r="E8" s="5">
        <f t="shared" si="0"/>
        <v>3</v>
      </c>
      <c r="F8" s="5">
        <f t="shared" si="1"/>
        <v>2</v>
      </c>
    </row>
    <row r="9" spans="1:6" x14ac:dyDescent="0.25">
      <c r="A9" s="5">
        <v>1994</v>
      </c>
      <c r="B9" s="5">
        <v>6</v>
      </c>
      <c r="C9" s="5"/>
      <c r="D9" s="5"/>
      <c r="E9" s="5">
        <f t="shared" si="0"/>
        <v>6</v>
      </c>
      <c r="F9" s="5">
        <f t="shared" si="1"/>
        <v>3</v>
      </c>
    </row>
    <row r="10" spans="1:6" x14ac:dyDescent="0.25">
      <c r="A10" s="5">
        <v>1995</v>
      </c>
      <c r="B10" s="5">
        <v>9</v>
      </c>
      <c r="C10" s="5"/>
      <c r="D10" s="5"/>
      <c r="E10" s="5">
        <f t="shared" si="0"/>
        <v>9</v>
      </c>
      <c r="F10" s="5">
        <f t="shared" si="1"/>
        <v>3</v>
      </c>
    </row>
    <row r="11" spans="1:6" x14ac:dyDescent="0.25">
      <c r="A11" s="5">
        <v>1996</v>
      </c>
      <c r="B11" s="5">
        <v>12</v>
      </c>
      <c r="C11" s="5"/>
      <c r="D11" s="5"/>
      <c r="E11" s="5">
        <f t="shared" si="0"/>
        <v>12</v>
      </c>
      <c r="F11" s="5">
        <f t="shared" si="1"/>
        <v>3</v>
      </c>
    </row>
    <row r="12" spans="1:6" x14ac:dyDescent="0.25">
      <c r="A12" s="5">
        <v>1997</v>
      </c>
      <c r="B12" s="5">
        <v>18</v>
      </c>
      <c r="C12" s="5"/>
      <c r="D12" s="5"/>
      <c r="E12" s="5">
        <f t="shared" si="0"/>
        <v>18</v>
      </c>
      <c r="F12" s="5">
        <f t="shared" si="1"/>
        <v>6</v>
      </c>
    </row>
    <row r="13" spans="1:6" x14ac:dyDescent="0.25">
      <c r="A13" s="5">
        <v>1998</v>
      </c>
      <c r="B13" s="5">
        <v>21</v>
      </c>
      <c r="C13" s="5"/>
      <c r="D13" s="5"/>
      <c r="E13" s="5">
        <f t="shared" si="0"/>
        <v>21</v>
      </c>
      <c r="F13" s="5">
        <f t="shared" si="1"/>
        <v>3</v>
      </c>
    </row>
    <row r="14" spans="1:6" x14ac:dyDescent="0.25">
      <c r="A14" s="5">
        <v>1999</v>
      </c>
      <c r="B14" s="5">
        <v>24</v>
      </c>
      <c r="C14" s="5"/>
      <c r="D14" s="5"/>
      <c r="E14" s="5">
        <f t="shared" si="0"/>
        <v>24</v>
      </c>
      <c r="F14" s="5">
        <f t="shared" si="1"/>
        <v>3</v>
      </c>
    </row>
    <row r="15" spans="1:6" x14ac:dyDescent="0.25">
      <c r="A15" s="5">
        <v>2000</v>
      </c>
      <c r="B15" s="5">
        <v>28</v>
      </c>
      <c r="C15" s="5"/>
      <c r="D15" s="5"/>
      <c r="E15" s="5">
        <f t="shared" si="0"/>
        <v>28</v>
      </c>
      <c r="F15" s="5">
        <f t="shared" si="1"/>
        <v>4</v>
      </c>
    </row>
    <row r="16" spans="1:6" x14ac:dyDescent="0.25">
      <c r="A16" s="5">
        <v>2001</v>
      </c>
      <c r="B16" s="5">
        <v>32</v>
      </c>
      <c r="C16" s="5"/>
      <c r="D16" s="5"/>
      <c r="E16" s="5">
        <f t="shared" si="0"/>
        <v>32</v>
      </c>
      <c r="F16" s="5">
        <f t="shared" si="1"/>
        <v>4</v>
      </c>
    </row>
    <row r="17" spans="1:6" x14ac:dyDescent="0.25">
      <c r="A17" s="5">
        <v>2002</v>
      </c>
      <c r="B17" s="5">
        <v>38</v>
      </c>
      <c r="C17" s="5"/>
      <c r="D17" s="5"/>
      <c r="E17" s="5">
        <f t="shared" si="0"/>
        <v>38</v>
      </c>
      <c r="F17" s="5">
        <f t="shared" si="1"/>
        <v>6</v>
      </c>
    </row>
    <row r="18" spans="1:6" x14ac:dyDescent="0.25">
      <c r="A18" s="5">
        <v>2003</v>
      </c>
      <c r="B18" s="5">
        <v>44</v>
      </c>
      <c r="C18" s="5"/>
      <c r="D18" s="5"/>
      <c r="E18" s="5">
        <f t="shared" si="0"/>
        <v>44</v>
      </c>
      <c r="F18" s="5">
        <f t="shared" si="1"/>
        <v>6</v>
      </c>
    </row>
    <row r="19" spans="1:6" x14ac:dyDescent="0.25">
      <c r="A19" s="5">
        <v>2004</v>
      </c>
      <c r="B19" s="5">
        <v>50</v>
      </c>
      <c r="C19" s="5"/>
      <c r="D19" s="5"/>
      <c r="E19" s="5">
        <f t="shared" si="0"/>
        <v>50</v>
      </c>
      <c r="F19" s="5">
        <f t="shared" si="1"/>
        <v>6</v>
      </c>
    </row>
    <row r="20" spans="1:6" x14ac:dyDescent="0.25">
      <c r="A20" s="5">
        <v>2005</v>
      </c>
      <c r="B20" s="5">
        <v>58</v>
      </c>
      <c r="C20" s="5"/>
      <c r="D20" s="5"/>
      <c r="E20" s="5">
        <f t="shared" si="0"/>
        <v>58</v>
      </c>
      <c r="F20" s="5">
        <f t="shared" si="1"/>
        <v>8</v>
      </c>
    </row>
    <row r="21" spans="1:6" x14ac:dyDescent="0.25">
      <c r="A21" s="5">
        <v>2006</v>
      </c>
      <c r="B21" s="5">
        <v>70</v>
      </c>
      <c r="C21" s="5"/>
      <c r="D21" s="5"/>
      <c r="E21" s="5">
        <f t="shared" si="0"/>
        <v>70</v>
      </c>
      <c r="F21" s="5">
        <f t="shared" si="1"/>
        <v>12</v>
      </c>
    </row>
    <row r="22" spans="1:6" x14ac:dyDescent="0.25">
      <c r="A22" s="5">
        <v>2007</v>
      </c>
      <c r="B22" s="5">
        <v>78</v>
      </c>
      <c r="C22" s="5"/>
      <c r="D22" s="5"/>
      <c r="E22" s="5">
        <f t="shared" si="0"/>
        <v>78</v>
      </c>
      <c r="F22" s="5">
        <f t="shared" si="1"/>
        <v>8</v>
      </c>
    </row>
    <row r="23" spans="1:6" x14ac:dyDescent="0.25">
      <c r="A23" s="5">
        <v>2008</v>
      </c>
      <c r="B23" s="5">
        <v>88</v>
      </c>
      <c r="C23" s="5"/>
      <c r="D23" s="5"/>
      <c r="E23" s="5">
        <f t="shared" si="0"/>
        <v>88</v>
      </c>
      <c r="F23" s="5">
        <f t="shared" si="1"/>
        <v>10</v>
      </c>
    </row>
    <row r="24" spans="1:6" x14ac:dyDescent="0.25">
      <c r="A24" s="5">
        <v>2009</v>
      </c>
      <c r="B24" s="5">
        <v>94</v>
      </c>
      <c r="C24" s="5"/>
      <c r="D24" s="5"/>
      <c r="E24" s="5">
        <f t="shared" si="0"/>
        <v>94</v>
      </c>
      <c r="F24" s="5">
        <f t="shared" si="1"/>
        <v>6</v>
      </c>
    </row>
    <row r="25" spans="1:6" x14ac:dyDescent="0.25">
      <c r="A25" s="5">
        <v>2010</v>
      </c>
      <c r="B25" s="5">
        <v>111</v>
      </c>
      <c r="C25" s="5"/>
      <c r="D25" s="5"/>
      <c r="E25" s="5">
        <f t="shared" si="0"/>
        <v>111</v>
      </c>
      <c r="F25" s="5">
        <f t="shared" si="1"/>
        <v>17</v>
      </c>
    </row>
    <row r="26" spans="1:6" x14ac:dyDescent="0.25">
      <c r="A26" s="5">
        <v>2011</v>
      </c>
      <c r="B26" s="5">
        <v>124</v>
      </c>
      <c r="C26" s="5"/>
      <c r="D26" s="5"/>
      <c r="E26" s="5">
        <f t="shared" si="0"/>
        <v>124</v>
      </c>
      <c r="F26" s="5">
        <f t="shared" si="1"/>
        <v>13</v>
      </c>
    </row>
    <row r="27" spans="1:6" x14ac:dyDescent="0.25">
      <c r="A27" s="5">
        <v>2012</v>
      </c>
      <c r="B27" s="5">
        <v>143</v>
      </c>
      <c r="C27" s="5"/>
      <c r="D27" s="5"/>
      <c r="E27" s="5">
        <f t="shared" si="0"/>
        <v>143</v>
      </c>
      <c r="F27" s="5">
        <f t="shared" si="1"/>
        <v>19</v>
      </c>
    </row>
    <row r="28" spans="1:6" x14ac:dyDescent="0.25">
      <c r="A28" s="5">
        <v>2013</v>
      </c>
      <c r="B28" s="5">
        <v>159</v>
      </c>
      <c r="C28" s="5"/>
      <c r="D28" s="5">
        <v>116</v>
      </c>
      <c r="E28" s="5">
        <f t="shared" si="0"/>
        <v>138</v>
      </c>
      <c r="F28" s="5">
        <f t="shared" si="1"/>
        <v>-5</v>
      </c>
    </row>
    <row r="29" spans="1:6" x14ac:dyDescent="0.25">
      <c r="A29" s="5">
        <v>2014</v>
      </c>
      <c r="B29" s="5">
        <v>179</v>
      </c>
      <c r="C29" s="5"/>
      <c r="D29" s="5">
        <v>150</v>
      </c>
      <c r="E29" s="5">
        <f t="shared" si="0"/>
        <v>165</v>
      </c>
      <c r="F29" s="5">
        <f t="shared" si="1"/>
        <v>27</v>
      </c>
    </row>
    <row r="30" spans="1:6" x14ac:dyDescent="0.25">
      <c r="A30" s="5">
        <v>2015</v>
      </c>
      <c r="B30" s="5">
        <v>200</v>
      </c>
      <c r="C30" s="5">
        <v>148</v>
      </c>
      <c r="D30" s="5">
        <v>163</v>
      </c>
      <c r="E30" s="5">
        <f t="shared" si="0"/>
        <v>170</v>
      </c>
      <c r="F30" s="5">
        <f t="shared" si="1"/>
        <v>5</v>
      </c>
    </row>
    <row r="31" spans="1:6" x14ac:dyDescent="0.25">
      <c r="A31" s="5">
        <v>2016</v>
      </c>
      <c r="B31" s="5">
        <v>228</v>
      </c>
      <c r="C31" s="5">
        <v>181</v>
      </c>
      <c r="D31" s="5">
        <v>189</v>
      </c>
      <c r="E31" s="5">
        <f t="shared" si="0"/>
        <v>199</v>
      </c>
      <c r="F31" s="5">
        <f t="shared" si="1"/>
        <v>29</v>
      </c>
    </row>
    <row r="32" spans="1:6" x14ac:dyDescent="0.25">
      <c r="A32" s="5">
        <v>2017</v>
      </c>
      <c r="B32" s="5">
        <v>253</v>
      </c>
      <c r="C32" s="5">
        <v>225</v>
      </c>
      <c r="D32" s="5">
        <v>225</v>
      </c>
      <c r="E32" s="5">
        <f t="shared" si="0"/>
        <v>234</v>
      </c>
      <c r="F32" s="5">
        <f t="shared" si="1"/>
        <v>35</v>
      </c>
    </row>
    <row r="33" spans="1:6" x14ac:dyDescent="0.25">
      <c r="A33" s="5">
        <v>2018</v>
      </c>
      <c r="B33" s="5">
        <v>274</v>
      </c>
      <c r="C33" s="5">
        <v>258</v>
      </c>
      <c r="D33" s="5">
        <v>256</v>
      </c>
      <c r="E33" s="5">
        <f t="shared" si="0"/>
        <v>263</v>
      </c>
      <c r="F33" s="5">
        <f t="shared" si="1"/>
        <v>29</v>
      </c>
    </row>
    <row r="34" spans="1:6" x14ac:dyDescent="0.25">
      <c r="A34" s="5">
        <v>2019</v>
      </c>
      <c r="B34" s="5"/>
      <c r="C34" s="5">
        <v>290</v>
      </c>
      <c r="D34" s="5">
        <v>277</v>
      </c>
      <c r="E34" s="5">
        <f t="shared" si="0"/>
        <v>284</v>
      </c>
      <c r="F34" s="5">
        <f t="shared" si="1"/>
        <v>21</v>
      </c>
    </row>
    <row r="35" spans="1:6" x14ac:dyDescent="0.25">
      <c r="A35" s="5">
        <v>2020</v>
      </c>
      <c r="B35" s="5"/>
      <c r="C35" s="5">
        <v>306</v>
      </c>
      <c r="D35" s="5"/>
      <c r="E35" s="5">
        <f t="shared" si="0"/>
        <v>306</v>
      </c>
      <c r="F35" s="5">
        <f t="shared" si="1"/>
        <v>22</v>
      </c>
    </row>
    <row r="36" spans="1:6" x14ac:dyDescent="0.25">
      <c r="A36" s="5">
        <v>2021</v>
      </c>
      <c r="B36" s="5"/>
      <c r="C36" s="5">
        <v>343</v>
      </c>
      <c r="D36" s="5"/>
      <c r="E36" s="5">
        <f t="shared" si="0"/>
        <v>343</v>
      </c>
      <c r="F36" s="5">
        <f t="shared" si="1"/>
        <v>37</v>
      </c>
    </row>
    <row r="37" spans="1:6" x14ac:dyDescent="0.25">
      <c r="A37" s="5">
        <v>2022</v>
      </c>
      <c r="B37" s="5"/>
      <c r="C37" s="5">
        <v>353</v>
      </c>
      <c r="D37" s="5"/>
      <c r="E37" s="5">
        <f t="shared" si="0"/>
        <v>353</v>
      </c>
      <c r="F37" s="5">
        <f t="shared" si="1"/>
        <v>10</v>
      </c>
    </row>
    <row r="38" spans="1:6" x14ac:dyDescent="0.25">
      <c r="A38" s="5">
        <v>2023</v>
      </c>
      <c r="B38" s="5"/>
      <c r="C38" s="5">
        <v>381</v>
      </c>
      <c r="D38" s="5"/>
      <c r="E38" s="5">
        <f t="shared" si="0"/>
        <v>381</v>
      </c>
      <c r="F38" s="5">
        <f t="shared" si="1"/>
        <v>28</v>
      </c>
    </row>
    <row r="40" spans="1:6" x14ac:dyDescent="0.25">
      <c r="A40" s="3" t="s">
        <v>21</v>
      </c>
    </row>
    <row r="41" spans="1:6" x14ac:dyDescent="0.25">
      <c r="A41" s="10" t="s">
        <v>22</v>
      </c>
    </row>
    <row r="42" spans="1:6" x14ac:dyDescent="0.25">
      <c r="A42" s="3"/>
    </row>
    <row r="43" spans="1:6" x14ac:dyDescent="0.25">
      <c r="A43" s="3" t="s">
        <v>8</v>
      </c>
      <c r="B43" s="3"/>
      <c r="C43" s="3"/>
      <c r="D43" s="3"/>
      <c r="E43" s="3"/>
      <c r="F43" s="3"/>
    </row>
    <row r="44" spans="1:6" x14ac:dyDescent="0.25">
      <c r="A44" s="3" t="s">
        <v>25</v>
      </c>
      <c r="B44" s="3"/>
      <c r="C44" s="3"/>
      <c r="D44" s="3"/>
      <c r="E44" s="3"/>
      <c r="F44" s="3"/>
    </row>
    <row r="45" spans="1:6" x14ac:dyDescent="0.25">
      <c r="A45" s="3" t="s">
        <v>23</v>
      </c>
      <c r="B45" s="3"/>
      <c r="C45" s="3"/>
      <c r="D45" s="3"/>
      <c r="E45" s="3"/>
      <c r="F45" s="3"/>
    </row>
    <row r="46" spans="1:6" x14ac:dyDescent="0.25">
      <c r="A46" s="3" t="s">
        <v>24</v>
      </c>
      <c r="B46" s="3"/>
      <c r="C46" s="3"/>
      <c r="D46" s="3"/>
      <c r="E46" s="3"/>
      <c r="F46" s="3"/>
    </row>
  </sheetData>
  <mergeCells count="2">
    <mergeCell ref="A1:F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F2A6-2EEC-4D86-95FF-81C8A8D4CBFB}">
  <dimension ref="A1:H22"/>
  <sheetViews>
    <sheetView workbookViewId="0">
      <selection sqref="A1:H1"/>
    </sheetView>
  </sheetViews>
  <sheetFormatPr defaultColWidth="9" defaultRowHeight="15" x14ac:dyDescent="0.25"/>
  <cols>
    <col min="1" max="1" width="11.28515625" style="2" customWidth="1"/>
    <col min="2" max="2" width="29.7109375" style="2" bestFit="1" customWidth="1"/>
    <col min="3" max="3" width="28" style="2" bestFit="1" customWidth="1"/>
    <col min="4" max="4" width="29.140625" style="2" bestFit="1" customWidth="1"/>
    <col min="5" max="5" width="27.5703125" style="2" bestFit="1" customWidth="1"/>
    <col min="6" max="6" width="28.42578125" style="2" bestFit="1" customWidth="1"/>
    <col min="7" max="7" width="22.28515625" style="2" bestFit="1" customWidth="1"/>
    <col min="8" max="8" width="33.140625" style="2" bestFit="1" customWidth="1"/>
    <col min="9" max="16384" width="9" style="2"/>
  </cols>
  <sheetData>
    <row r="1" spans="1:8" x14ac:dyDescent="0.25">
      <c r="A1" s="21" t="s">
        <v>14</v>
      </c>
      <c r="B1" s="21"/>
      <c r="C1" s="21"/>
      <c r="D1" s="21"/>
      <c r="E1" s="21"/>
      <c r="F1" s="21"/>
      <c r="G1" s="21"/>
      <c r="H1" s="21"/>
    </row>
    <row r="3" spans="1:8" x14ac:dyDescent="0.25">
      <c r="A3" s="11" t="s">
        <v>1</v>
      </c>
      <c r="B3" s="11" t="s">
        <v>15</v>
      </c>
      <c r="C3" s="11" t="s">
        <v>12</v>
      </c>
      <c r="D3" s="11" t="s">
        <v>16</v>
      </c>
      <c r="E3" s="11" t="s">
        <v>13</v>
      </c>
      <c r="F3" s="11" t="s">
        <v>9</v>
      </c>
      <c r="G3" s="11" t="s">
        <v>10</v>
      </c>
      <c r="H3" s="11" t="s">
        <v>11</v>
      </c>
    </row>
    <row r="4" spans="1:8" x14ac:dyDescent="0.25">
      <c r="A4" s="4">
        <v>2013</v>
      </c>
      <c r="B4" s="4">
        <v>1851.7</v>
      </c>
      <c r="C4" s="4">
        <v>23438</v>
      </c>
      <c r="D4" s="4">
        <f>ROUND(B4/7,1)</f>
        <v>264.5</v>
      </c>
      <c r="E4" s="4">
        <f>ROUND(C4/7,1)</f>
        <v>3348.3</v>
      </c>
      <c r="F4" s="4"/>
      <c r="G4" s="4"/>
      <c r="H4" s="7">
        <f>ROUND(B4/C4,2)</f>
        <v>0.08</v>
      </c>
    </row>
    <row r="5" spans="1:8" x14ac:dyDescent="0.25">
      <c r="A5" s="4">
        <v>2014</v>
      </c>
      <c r="B5" s="4">
        <v>2789.8</v>
      </c>
      <c r="C5" s="4">
        <v>26239.4</v>
      </c>
      <c r="D5" s="4">
        <f t="shared" ref="D5:E14" si="0">ROUND(B5/7,1)</f>
        <v>398.5</v>
      </c>
      <c r="E5" s="4">
        <f t="shared" si="0"/>
        <v>3748.5</v>
      </c>
      <c r="F5" s="8">
        <f t="shared" ref="F5:G14" si="1">ROUND((B5-B4)/B4,3)</f>
        <v>0.50700000000000001</v>
      </c>
      <c r="G5" s="8">
        <f t="shared" si="1"/>
        <v>0.12</v>
      </c>
      <c r="H5" s="7">
        <f t="shared" ref="H5:H14" si="2">ROUND(B5/C5,2)</f>
        <v>0.11</v>
      </c>
    </row>
    <row r="6" spans="1:8" x14ac:dyDescent="0.25">
      <c r="A6" s="4">
        <v>2015</v>
      </c>
      <c r="B6" s="4">
        <v>3877.3</v>
      </c>
      <c r="C6" s="4">
        <v>30093.1</v>
      </c>
      <c r="D6" s="4">
        <f t="shared" si="0"/>
        <v>553.9</v>
      </c>
      <c r="E6" s="4">
        <f t="shared" si="0"/>
        <v>4299</v>
      </c>
      <c r="F6" s="8">
        <f t="shared" si="1"/>
        <v>0.39</v>
      </c>
      <c r="G6" s="8">
        <f t="shared" si="1"/>
        <v>0.14699999999999999</v>
      </c>
      <c r="H6" s="7">
        <f t="shared" si="2"/>
        <v>0.13</v>
      </c>
    </row>
    <row r="7" spans="1:8" x14ac:dyDescent="0.25">
      <c r="A7" s="4">
        <v>2016</v>
      </c>
      <c r="B7" s="4">
        <v>5155.6000000000004</v>
      </c>
      <c r="C7" s="4">
        <v>33231.599999999999</v>
      </c>
      <c r="D7" s="4">
        <f t="shared" si="0"/>
        <v>736.5</v>
      </c>
      <c r="E7" s="4">
        <f t="shared" si="0"/>
        <v>4747.3999999999996</v>
      </c>
      <c r="F7" s="8">
        <f t="shared" si="1"/>
        <v>0.33</v>
      </c>
      <c r="G7" s="8">
        <f t="shared" si="1"/>
        <v>0.104</v>
      </c>
      <c r="H7" s="7">
        <f t="shared" si="2"/>
        <v>0.16</v>
      </c>
    </row>
    <row r="8" spans="1:8" x14ac:dyDescent="0.25">
      <c r="A8" s="4">
        <v>2017</v>
      </c>
      <c r="B8" s="4">
        <v>7175.1</v>
      </c>
      <c r="C8" s="4">
        <v>36626.199999999997</v>
      </c>
      <c r="D8" s="4">
        <f t="shared" si="0"/>
        <v>1025</v>
      </c>
      <c r="E8" s="4">
        <f t="shared" si="0"/>
        <v>5232.3</v>
      </c>
      <c r="F8" s="8">
        <f t="shared" si="1"/>
        <v>0.39200000000000002</v>
      </c>
      <c r="G8" s="8">
        <f t="shared" si="1"/>
        <v>0.10199999999999999</v>
      </c>
      <c r="H8" s="7">
        <f t="shared" si="2"/>
        <v>0.2</v>
      </c>
    </row>
    <row r="9" spans="1:8" x14ac:dyDescent="0.25">
      <c r="A9" s="4">
        <v>2018</v>
      </c>
      <c r="B9" s="4">
        <v>9006.5</v>
      </c>
      <c r="C9" s="4">
        <v>38098.699999999997</v>
      </c>
      <c r="D9" s="4">
        <f t="shared" si="0"/>
        <v>1286.5999999999999</v>
      </c>
      <c r="E9" s="4">
        <f t="shared" si="0"/>
        <v>5442.7</v>
      </c>
      <c r="F9" s="8">
        <f t="shared" si="1"/>
        <v>0.255</v>
      </c>
      <c r="G9" s="8">
        <f t="shared" si="1"/>
        <v>0.04</v>
      </c>
      <c r="H9" s="7">
        <f t="shared" si="2"/>
        <v>0.24</v>
      </c>
    </row>
    <row r="10" spans="1:8" x14ac:dyDescent="0.25">
      <c r="A10" s="4">
        <v>2019</v>
      </c>
      <c r="B10" s="4">
        <v>10632.4</v>
      </c>
      <c r="C10" s="4">
        <v>41164.9</v>
      </c>
      <c r="D10" s="4">
        <f t="shared" si="0"/>
        <v>1518.9</v>
      </c>
      <c r="E10" s="4">
        <f t="shared" si="0"/>
        <v>5880.7</v>
      </c>
      <c r="F10" s="8">
        <f t="shared" si="1"/>
        <v>0.18099999999999999</v>
      </c>
      <c r="G10" s="8">
        <f t="shared" si="1"/>
        <v>0.08</v>
      </c>
      <c r="H10" s="7">
        <f t="shared" si="2"/>
        <v>0.26</v>
      </c>
    </row>
    <row r="11" spans="1:8" x14ac:dyDescent="0.25">
      <c r="A11" s="4">
        <v>2020</v>
      </c>
      <c r="B11" s="4">
        <v>11760.1</v>
      </c>
      <c r="C11" s="4">
        <v>39198.1</v>
      </c>
      <c r="D11" s="4">
        <f t="shared" si="0"/>
        <v>1680</v>
      </c>
      <c r="E11" s="4">
        <f t="shared" si="0"/>
        <v>5599.7</v>
      </c>
      <c r="F11" s="8">
        <f t="shared" si="1"/>
        <v>0.106</v>
      </c>
      <c r="G11" s="8">
        <f>ROUND((C11-C10)/C10,3)</f>
        <v>-4.8000000000000001E-2</v>
      </c>
      <c r="H11" s="7">
        <f t="shared" si="2"/>
        <v>0.3</v>
      </c>
    </row>
    <row r="12" spans="1:8" x14ac:dyDescent="0.25">
      <c r="A12" s="4">
        <v>2021</v>
      </c>
      <c r="B12" s="4">
        <v>13088.4</v>
      </c>
      <c r="C12" s="4">
        <v>44082.3</v>
      </c>
      <c r="D12" s="4">
        <f t="shared" si="0"/>
        <v>1869.8</v>
      </c>
      <c r="E12" s="4">
        <f t="shared" si="0"/>
        <v>6297.5</v>
      </c>
      <c r="F12" s="8">
        <f t="shared" si="1"/>
        <v>0.113</v>
      </c>
      <c r="G12" s="8">
        <f t="shared" ref="G12:G14" si="3">ROUND((C12-C11)/C11,3)</f>
        <v>0.125</v>
      </c>
      <c r="H12" s="7">
        <f t="shared" si="2"/>
        <v>0.3</v>
      </c>
    </row>
    <row r="13" spans="1:8" x14ac:dyDescent="0.25">
      <c r="A13" s="4">
        <v>2022</v>
      </c>
      <c r="B13" s="4">
        <v>13785.3</v>
      </c>
      <c r="C13" s="4">
        <v>43973.3</v>
      </c>
      <c r="D13" s="4">
        <f t="shared" si="0"/>
        <v>1969.3</v>
      </c>
      <c r="E13" s="4">
        <f t="shared" si="0"/>
        <v>6281.9</v>
      </c>
      <c r="F13" s="8">
        <f t="shared" si="1"/>
        <v>5.2999999999999999E-2</v>
      </c>
      <c r="G13" s="8">
        <f t="shared" si="3"/>
        <v>-2E-3</v>
      </c>
      <c r="H13" s="7">
        <f t="shared" si="2"/>
        <v>0.31</v>
      </c>
    </row>
    <row r="14" spans="1:8" x14ac:dyDescent="0.25">
      <c r="A14" s="4">
        <v>2023</v>
      </c>
      <c r="B14" s="4">
        <v>15426.4</v>
      </c>
      <c r="C14" s="4">
        <v>47149.5</v>
      </c>
      <c r="D14" s="4">
        <f>ROUND(B14/7,1)</f>
        <v>2203.8000000000002</v>
      </c>
      <c r="E14" s="4">
        <f t="shared" si="0"/>
        <v>6735.6</v>
      </c>
      <c r="F14" s="8">
        <f t="shared" si="1"/>
        <v>0.11899999999999999</v>
      </c>
      <c r="G14" s="8">
        <f t="shared" si="3"/>
        <v>7.1999999999999995E-2</v>
      </c>
      <c r="H14" s="7">
        <f t="shared" si="2"/>
        <v>0.33</v>
      </c>
    </row>
    <row r="16" spans="1:8" x14ac:dyDescent="0.25">
      <c r="A16" s="9" t="s">
        <v>17</v>
      </c>
      <c r="B16" s="6"/>
      <c r="C16" s="6"/>
      <c r="D16" s="6"/>
      <c r="E16" s="6"/>
      <c r="F16" s="6"/>
      <c r="G16" s="6"/>
      <c r="H16" s="6"/>
    </row>
    <row r="17" spans="1:8" x14ac:dyDescent="0.25">
      <c r="A17" s="9" t="s">
        <v>20</v>
      </c>
    </row>
    <row r="18" spans="1:8" x14ac:dyDescent="0.25">
      <c r="A18" s="9" t="s">
        <v>19</v>
      </c>
    </row>
    <row r="19" spans="1:8" x14ac:dyDescent="0.25">
      <c r="A19" s="9"/>
    </row>
    <row r="20" spans="1:8" x14ac:dyDescent="0.25">
      <c r="A20" s="9" t="s">
        <v>8</v>
      </c>
    </row>
    <row r="21" spans="1:8" x14ac:dyDescent="0.25">
      <c r="A21" s="9" t="s">
        <v>18</v>
      </c>
      <c r="B21" s="9"/>
      <c r="C21" s="9"/>
      <c r="D21" s="9"/>
      <c r="E21" s="9"/>
      <c r="F21" s="9"/>
      <c r="G21" s="9"/>
      <c r="H21" s="9"/>
    </row>
    <row r="22" spans="1:8" x14ac:dyDescent="0.25">
      <c r="A22" s="9"/>
      <c r="B22" s="9"/>
      <c r="C22" s="9"/>
      <c r="D22" s="9"/>
      <c r="E22" s="9"/>
      <c r="F22" s="9"/>
      <c r="G22" s="9"/>
      <c r="H22" s="9"/>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90AA-9F46-437B-8A92-2216DE750A79}">
  <dimension ref="A1:G20"/>
  <sheetViews>
    <sheetView zoomScaleNormal="100" workbookViewId="0">
      <selection sqref="A1:F1"/>
    </sheetView>
  </sheetViews>
  <sheetFormatPr defaultRowHeight="15" x14ac:dyDescent="0.25"/>
  <cols>
    <col min="2" max="2" width="34.42578125" bestFit="1" customWidth="1"/>
    <col min="3" max="3" width="28.140625" bestFit="1" customWidth="1"/>
    <col min="4" max="4" width="18.7109375" bestFit="1" customWidth="1"/>
    <col min="5" max="5" width="91.85546875" bestFit="1" customWidth="1"/>
    <col min="6" max="6" width="31" bestFit="1" customWidth="1"/>
    <col min="7" max="7" width="18.42578125" customWidth="1"/>
  </cols>
  <sheetData>
    <row r="1" spans="1:7" x14ac:dyDescent="0.25">
      <c r="A1" s="18" t="s">
        <v>87</v>
      </c>
      <c r="B1" s="18"/>
      <c r="C1" s="18"/>
      <c r="D1" s="18"/>
      <c r="E1" s="18"/>
      <c r="F1" s="18"/>
    </row>
    <row r="3" spans="1:7" s="2" customFormat="1" x14ac:dyDescent="0.25">
      <c r="A3" s="11" t="s">
        <v>58</v>
      </c>
      <c r="B3" s="11" t="s">
        <v>26</v>
      </c>
      <c r="C3" s="11" t="s">
        <v>88</v>
      </c>
      <c r="D3" s="11" t="s">
        <v>27</v>
      </c>
      <c r="E3" s="11" t="s">
        <v>46</v>
      </c>
      <c r="F3" s="11" t="s">
        <v>28</v>
      </c>
    </row>
    <row r="4" spans="1:7" s="2" customFormat="1" x14ac:dyDescent="0.25">
      <c r="A4" s="4">
        <v>1</v>
      </c>
      <c r="B4" s="13" t="s">
        <v>49</v>
      </c>
      <c r="C4" s="13" t="s">
        <v>32</v>
      </c>
      <c r="D4" s="17" t="s">
        <v>41</v>
      </c>
      <c r="E4" s="14" t="s">
        <v>50</v>
      </c>
      <c r="F4" s="14" t="s">
        <v>60</v>
      </c>
      <c r="G4" s="15"/>
    </row>
    <row r="5" spans="1:7" s="2" customFormat="1" x14ac:dyDescent="0.25">
      <c r="A5" s="4">
        <v>2</v>
      </c>
      <c r="B5" s="13" t="s">
        <v>29</v>
      </c>
      <c r="C5" s="13" t="s">
        <v>32</v>
      </c>
      <c r="D5" s="17" t="s">
        <v>42</v>
      </c>
      <c r="E5" s="14" t="s">
        <v>51</v>
      </c>
      <c r="F5" s="14" t="s">
        <v>61</v>
      </c>
      <c r="G5" s="15"/>
    </row>
    <row r="6" spans="1:7" s="2" customFormat="1" x14ac:dyDescent="0.25">
      <c r="A6" s="4">
        <v>3</v>
      </c>
      <c r="B6" s="13" t="s">
        <v>30</v>
      </c>
      <c r="C6" s="13" t="s">
        <v>33</v>
      </c>
      <c r="D6" s="17" t="s">
        <v>43</v>
      </c>
      <c r="E6" s="14" t="s">
        <v>52</v>
      </c>
      <c r="F6" s="14" t="s">
        <v>62</v>
      </c>
      <c r="G6" s="15"/>
    </row>
    <row r="7" spans="1:7" s="2" customFormat="1" x14ac:dyDescent="0.25">
      <c r="A7" s="4">
        <v>4</v>
      </c>
      <c r="B7" s="13" t="s">
        <v>31</v>
      </c>
      <c r="C7" s="13" t="s">
        <v>34</v>
      </c>
      <c r="D7" s="17" t="s">
        <v>41</v>
      </c>
      <c r="E7" s="14" t="s">
        <v>45</v>
      </c>
      <c r="F7" s="14" t="s">
        <v>63</v>
      </c>
      <c r="G7" s="15"/>
    </row>
    <row r="8" spans="1:7" s="2" customFormat="1" x14ac:dyDescent="0.25">
      <c r="A8" s="4">
        <v>5</v>
      </c>
      <c r="B8" s="13" t="s">
        <v>53</v>
      </c>
      <c r="C8" s="13" t="s">
        <v>35</v>
      </c>
      <c r="D8" s="17" t="s">
        <v>42</v>
      </c>
      <c r="E8" s="14" t="s">
        <v>54</v>
      </c>
      <c r="F8" s="14" t="s">
        <v>64</v>
      </c>
      <c r="G8" s="15"/>
    </row>
    <row r="9" spans="1:7" s="2" customFormat="1" x14ac:dyDescent="0.25">
      <c r="A9" s="4">
        <v>6</v>
      </c>
      <c r="B9" s="13" t="s">
        <v>47</v>
      </c>
      <c r="C9" s="13" t="s">
        <v>32</v>
      </c>
      <c r="D9" s="17" t="s">
        <v>42</v>
      </c>
      <c r="E9" s="14" t="s">
        <v>48</v>
      </c>
      <c r="F9" s="14" t="s">
        <v>67</v>
      </c>
      <c r="G9" s="15"/>
    </row>
    <row r="10" spans="1:7" s="2" customFormat="1" x14ac:dyDescent="0.25">
      <c r="A10" s="4">
        <v>7</v>
      </c>
      <c r="B10" s="13" t="s">
        <v>37</v>
      </c>
      <c r="C10" s="13" t="s">
        <v>36</v>
      </c>
      <c r="D10" s="17" t="s">
        <v>41</v>
      </c>
      <c r="E10" s="14" t="s">
        <v>56</v>
      </c>
      <c r="F10" s="14" t="s">
        <v>68</v>
      </c>
      <c r="G10" s="15"/>
    </row>
    <row r="11" spans="1:7" s="2" customFormat="1" x14ac:dyDescent="0.25">
      <c r="A11" s="4">
        <v>8</v>
      </c>
      <c r="B11" s="13" t="s">
        <v>69</v>
      </c>
      <c r="C11" s="13" t="s">
        <v>75</v>
      </c>
      <c r="D11" s="17" t="s">
        <v>41</v>
      </c>
      <c r="E11" s="14" t="s">
        <v>71</v>
      </c>
      <c r="F11" s="14" t="s">
        <v>73</v>
      </c>
      <c r="G11" s="15"/>
    </row>
    <row r="12" spans="1:7" s="2" customFormat="1" x14ac:dyDescent="0.25">
      <c r="A12" s="4">
        <v>9</v>
      </c>
      <c r="B12" s="13" t="s">
        <v>70</v>
      </c>
      <c r="C12" s="13" t="s">
        <v>75</v>
      </c>
      <c r="D12" s="17" t="s">
        <v>41</v>
      </c>
      <c r="E12" s="14" t="s">
        <v>72</v>
      </c>
      <c r="F12" s="14" t="s">
        <v>74</v>
      </c>
      <c r="G12" s="15"/>
    </row>
    <row r="13" spans="1:7" s="2" customFormat="1" x14ac:dyDescent="0.25">
      <c r="A13" s="4">
        <v>10</v>
      </c>
      <c r="B13" s="13" t="s">
        <v>38</v>
      </c>
      <c r="C13" s="13" t="s">
        <v>36</v>
      </c>
      <c r="D13" s="17" t="s">
        <v>44</v>
      </c>
      <c r="E13" s="14" t="s">
        <v>55</v>
      </c>
      <c r="F13" s="14" t="s">
        <v>66</v>
      </c>
      <c r="G13" s="15"/>
    </row>
    <row r="14" spans="1:7" s="2" customFormat="1" x14ac:dyDescent="0.25">
      <c r="A14" s="4">
        <v>11</v>
      </c>
      <c r="B14" s="13" t="s">
        <v>39</v>
      </c>
      <c r="C14" s="13" t="s">
        <v>40</v>
      </c>
      <c r="D14" s="17" t="s">
        <v>44</v>
      </c>
      <c r="E14" s="14" t="s">
        <v>57</v>
      </c>
      <c r="F14" s="14" t="s">
        <v>65</v>
      </c>
      <c r="G14" s="15"/>
    </row>
    <row r="15" spans="1:7" s="2" customFormat="1" x14ac:dyDescent="0.25">
      <c r="A15" s="4">
        <v>12</v>
      </c>
      <c r="B15" s="13" t="s">
        <v>76</v>
      </c>
      <c r="C15" s="13" t="s">
        <v>80</v>
      </c>
      <c r="D15" s="13" t="s">
        <v>83</v>
      </c>
      <c r="E15" s="14" t="s">
        <v>82</v>
      </c>
      <c r="F15" s="13" t="s">
        <v>86</v>
      </c>
      <c r="G15" s="15"/>
    </row>
    <row r="16" spans="1:7" s="2" customFormat="1" x14ac:dyDescent="0.25">
      <c r="A16" s="4">
        <v>13</v>
      </c>
      <c r="B16" s="13" t="s">
        <v>77</v>
      </c>
      <c r="C16" s="13" t="s">
        <v>85</v>
      </c>
      <c r="D16" s="13" t="s">
        <v>42</v>
      </c>
      <c r="E16" s="14" t="s">
        <v>84</v>
      </c>
      <c r="F16" s="13" t="s">
        <v>86</v>
      </c>
      <c r="G16" s="15"/>
    </row>
    <row r="17" spans="1:7" s="2" customFormat="1" x14ac:dyDescent="0.25">
      <c r="A17" s="4">
        <v>14</v>
      </c>
      <c r="B17" s="13" t="s">
        <v>78</v>
      </c>
      <c r="C17" s="13" t="s">
        <v>79</v>
      </c>
      <c r="D17" s="13" t="s">
        <v>42</v>
      </c>
      <c r="E17" s="14" t="s">
        <v>81</v>
      </c>
      <c r="F17" s="13" t="s">
        <v>86</v>
      </c>
      <c r="G17" s="15"/>
    </row>
    <row r="18" spans="1:7" x14ac:dyDescent="0.25">
      <c r="E18" s="16"/>
      <c r="F18" s="16"/>
      <c r="G18" s="16"/>
    </row>
    <row r="19" spans="1:7" x14ac:dyDescent="0.25">
      <c r="A19" t="s">
        <v>21</v>
      </c>
    </row>
    <row r="20" spans="1:7" x14ac:dyDescent="0.25">
      <c r="A20" t="s">
        <v>59</v>
      </c>
    </row>
  </sheetData>
  <mergeCells count="1">
    <mergeCell ref="A1:F1"/>
  </mergeCells>
  <hyperlinks>
    <hyperlink ref="E7" r:id="rId1" xr:uid="{99A94623-CF7C-4CD9-9F30-50A879DF1A45}"/>
    <hyperlink ref="E9" r:id="rId2" xr:uid="{32A6197E-40A0-4AE1-9D30-A4B12D15A05C}"/>
    <hyperlink ref="E4" r:id="rId3" xr:uid="{FCC9867C-EAE8-4914-9C12-4F0B8196C51E}"/>
    <hyperlink ref="E5" r:id="rId4" xr:uid="{8239AD3A-7148-489C-BBE3-B8316C182F7E}"/>
    <hyperlink ref="E6" r:id="rId5" xr:uid="{28C271C7-0FB0-4E4C-BB2A-4602A7155F8F}"/>
    <hyperlink ref="E8" r:id="rId6" xr:uid="{01BE9A68-5364-4E46-AB55-F05BB25DA5EA}"/>
    <hyperlink ref="E13" r:id="rId7" xr:uid="{38D01391-1C52-40B7-A556-C399B4C0AB67}"/>
    <hyperlink ref="E10" r:id="rId8" xr:uid="{993FA5A3-5DD6-49C0-9112-BBDE2C2505EE}"/>
    <hyperlink ref="F4" r:id="rId9" xr:uid="{F2D0E5F7-5799-4EDE-B76F-F7ADBD5DDCC3}"/>
    <hyperlink ref="F6" r:id="rId10" xr:uid="{DFD2B2D7-2C0F-409F-9030-6152106ED930}"/>
    <hyperlink ref="F5" r:id="rId11" xr:uid="{1B782AD8-F522-4834-BE79-3E24471D9626}"/>
    <hyperlink ref="F7" r:id="rId12" xr:uid="{56365B87-F259-43D4-AFF8-FC9B4A9C12BA}"/>
    <hyperlink ref="F8" r:id="rId13" xr:uid="{1DB6D88E-2240-400C-B736-081566178B03}"/>
    <hyperlink ref="F14" r:id="rId14" xr:uid="{52F3C58D-ACBF-4840-B031-BE268AEF12E8}"/>
    <hyperlink ref="F10" r:id="rId15" xr:uid="{B70D4E1B-F387-4CAD-B8C3-250D1988580E}"/>
    <hyperlink ref="F12" r:id="rId16" xr:uid="{51995817-933C-48D4-A67F-0B661F378455}"/>
    <hyperlink ref="E17" r:id="rId17" xr:uid="{0285806D-9014-4339-BA1A-ABBEAADAC43B}"/>
    <hyperlink ref="E16" r:id="rId18" xr:uid="{BA1214F4-A48B-404C-9F80-ABFC8077ED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Shanghai Shopping Centres</vt:lpstr>
      <vt:lpstr>China Online Retailing</vt:lpstr>
      <vt:lpstr>List of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Fujie Rao</cp:lastModifiedBy>
  <dcterms:created xsi:type="dcterms:W3CDTF">2015-06-05T18:17:20Z</dcterms:created>
  <dcterms:modified xsi:type="dcterms:W3CDTF">2025-01-22T05:41:49Z</dcterms:modified>
</cp:coreProperties>
</file>